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imber Sale Files\"/>
    </mc:Choice>
  </mc:AlternateContent>
  <xr:revisionPtr revIDLastSave="0" documentId="13_ncr:1_{B82C46AC-4F7C-4F6A-8D16-CAC8E005E459}" xr6:coauthVersionLast="47" xr6:coauthVersionMax="47" xr10:uidLastSave="{00000000-0000-0000-0000-000000000000}"/>
  <bookViews>
    <workbookView xWindow="28680" yWindow="-120" windowWidth="29040" windowHeight="15840" tabRatio="413" xr2:uid="{00000000-000D-0000-FFFF-FFFF00000000}"/>
  </bookViews>
  <sheets>
    <sheet name="Results" sheetId="1" r:id="rId1"/>
  </sheets>
  <definedNames>
    <definedName name="_xlnm.Print_Area" localSheetId="0">Results!$A$1:$L$62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23" i="1"/>
  <c r="B35" i="1"/>
  <c r="B36" i="1"/>
  <c r="B62" i="1" l="1"/>
  <c r="B61" i="1"/>
  <c r="B60" i="1"/>
  <c r="B59" i="1"/>
  <c r="H57" i="1"/>
  <c r="G57" i="1"/>
  <c r="F57" i="1"/>
  <c r="E57" i="1"/>
  <c r="D57" i="1"/>
  <c r="C57" i="1"/>
  <c r="B50" i="1"/>
  <c r="B49" i="1"/>
  <c r="B48" i="1"/>
  <c r="F45" i="1"/>
  <c r="E45" i="1"/>
  <c r="D45" i="1"/>
  <c r="C45" i="1"/>
  <c r="A45" i="1" s="1"/>
  <c r="B38" i="1"/>
  <c r="B37" i="1"/>
  <c r="H33" i="1"/>
  <c r="G33" i="1"/>
  <c r="F33" i="1"/>
  <c r="E33" i="1"/>
  <c r="D33" i="1"/>
  <c r="C33" i="1"/>
  <c r="I21" i="1"/>
  <c r="B26" i="1"/>
  <c r="B25" i="1"/>
  <c r="B24" i="1"/>
  <c r="H21" i="1"/>
  <c r="G21" i="1"/>
  <c r="F21" i="1"/>
  <c r="E21" i="1"/>
  <c r="D21" i="1"/>
  <c r="C21" i="1"/>
  <c r="B12" i="1"/>
  <c r="B13" i="1"/>
  <c r="B14" i="1"/>
  <c r="B11" i="1"/>
  <c r="D9" i="1"/>
  <c r="E9" i="1"/>
  <c r="F9" i="1"/>
  <c r="G9" i="1"/>
  <c r="H9" i="1"/>
  <c r="I9" i="1"/>
  <c r="C9" i="1"/>
  <c r="A57" i="1" l="1"/>
  <c r="A33" i="1"/>
  <c r="A9" i="1"/>
  <c r="A21" i="1"/>
</calcChain>
</file>

<file path=xl/sharedStrings.xml><?xml version="1.0" encoding="utf-8"?>
<sst xmlns="http://schemas.openxmlformats.org/spreadsheetml/2006/main" count="192" uniqueCount="57">
  <si>
    <t>Aspen</t>
  </si>
  <si>
    <t>Hardwood</t>
  </si>
  <si>
    <t>Minimum Bid</t>
  </si>
  <si>
    <t>Estimated Volume</t>
  </si>
  <si>
    <t>Total Bid</t>
  </si>
  <si>
    <t>Red Pine</t>
  </si>
  <si>
    <t>Balsam Fir</t>
  </si>
  <si>
    <t>Red Maple</t>
  </si>
  <si>
    <t>Sugar Maple</t>
  </si>
  <si>
    <t>Basswood</t>
  </si>
  <si>
    <t>Black Cherry</t>
  </si>
  <si>
    <t>Yellow Birch</t>
  </si>
  <si>
    <t>White Ash</t>
  </si>
  <si>
    <t>Jack Pine</t>
  </si>
  <si>
    <t>Species</t>
  </si>
  <si>
    <t>Product</t>
  </si>
  <si>
    <t>Units</t>
  </si>
  <si>
    <t>Pulp</t>
  </si>
  <si>
    <t>Logs</t>
  </si>
  <si>
    <t>Tons</t>
  </si>
  <si>
    <t>MBF</t>
  </si>
  <si>
    <t>Mill Scale with Load Tickets</t>
  </si>
  <si>
    <t>Bidder:</t>
  </si>
  <si>
    <t>TS-202107</t>
  </si>
  <si>
    <t>"Replacement Pine"</t>
  </si>
  <si>
    <t>Oneida  County</t>
  </si>
  <si>
    <t>80 Acres</t>
  </si>
  <si>
    <t>Softwood</t>
  </si>
  <si>
    <t>Bolts</t>
  </si>
  <si>
    <t>Cords</t>
  </si>
  <si>
    <t>Estimated Value</t>
  </si>
  <si>
    <t>Board of Commissioners of Public Lands - Summer 2021 Timber Sale Bidding Results</t>
  </si>
  <si>
    <t>Lake Tomahawk Field Office -  10:01 am - 07/02/2021</t>
  </si>
  <si>
    <t>TS-202103</t>
  </si>
  <si>
    <t>"Goodman Hardwoods"</t>
  </si>
  <si>
    <t>Florence  County</t>
  </si>
  <si>
    <t>Sugar maple</t>
  </si>
  <si>
    <t>per Ton</t>
  </si>
  <si>
    <t>per Cord</t>
  </si>
  <si>
    <t>per MBF</t>
  </si>
  <si>
    <t>TS-202102</t>
  </si>
  <si>
    <t>"Rocky Run Road Aspen"</t>
  </si>
  <si>
    <t>78 Acres</t>
  </si>
  <si>
    <t>Pine</t>
  </si>
  <si>
    <t>TS-202002</t>
  </si>
  <si>
    <t>"Moose Creek South"</t>
  </si>
  <si>
    <t>Iron  County</t>
  </si>
  <si>
    <t>68 Acres</t>
  </si>
  <si>
    <t>Pulp &amp; Bolts</t>
  </si>
  <si>
    <t>TS-202006</t>
  </si>
  <si>
    <t>"Needle Creek - re-bid"</t>
  </si>
  <si>
    <t>Price  County</t>
  </si>
  <si>
    <t>Albrecht Trucking II LLC</t>
  </si>
  <si>
    <t>Melvin Pemble</t>
  </si>
  <si>
    <t>Scott Kremsreiter Whole Tee Chipping</t>
  </si>
  <si>
    <t>FutureWood</t>
  </si>
  <si>
    <t>No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</si>
</sst>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color indexed="6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8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2" fontId="12" fillId="0" borderId="0" xfId="0" applyNumberFormat="1" applyFont="1" applyAlignment="1">
      <alignment horizontal="center"/>
    </xf>
    <xf numFmtId="44" fontId="9" fillId="0" borderId="0" xfId="1" applyFont="1"/>
    <xf numFmtId="3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>
      <alignment horizontal="center"/>
    </xf>
    <xf numFmtId="7" fontId="10" fillId="0" borderId="0" xfId="1" applyNumberFormat="1" applyFont="1" applyAlignment="1">
      <alignment horizontal="center"/>
    </xf>
    <xf numFmtId="8" fontId="10" fillId="0" borderId="0" xfId="0" applyNumberFormat="1" applyFont="1" applyAlignment="1">
      <alignment horizontal="center"/>
    </xf>
    <xf numFmtId="0" fontId="5" fillId="0" borderId="0" xfId="0" applyFont="1" applyFill="1" applyAlignment="1"/>
    <xf numFmtId="0" fontId="10" fillId="0" borderId="3" xfId="0" applyFont="1" applyBorder="1" applyAlignment="1">
      <alignment horizontal="center"/>
    </xf>
    <xf numFmtId="44" fontId="9" fillId="0" borderId="1" xfId="1" applyFont="1" applyBorder="1"/>
    <xf numFmtId="0" fontId="12" fillId="0" borderId="1" xfId="0" applyFont="1" applyFill="1" applyBorder="1"/>
    <xf numFmtId="0" fontId="12" fillId="0" borderId="3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7" fontId="10" fillId="0" borderId="8" xfId="1" applyNumberFormat="1" applyFont="1" applyBorder="1" applyAlignment="1">
      <alignment horizontal="center"/>
    </xf>
    <xf numFmtId="8" fontId="10" fillId="0" borderId="8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3" fillId="0" borderId="11" xfId="0" applyFont="1" applyFill="1" applyBorder="1"/>
    <xf numFmtId="0" fontId="12" fillId="0" borderId="12" xfId="0" applyFont="1" applyFill="1" applyBorder="1"/>
    <xf numFmtId="0" fontId="12" fillId="0" borderId="11" xfId="0" applyFont="1" applyFill="1" applyBorder="1"/>
    <xf numFmtId="0" fontId="12" fillId="0" borderId="12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15" xfId="0" applyFont="1" applyFill="1" applyBorder="1"/>
    <xf numFmtId="8" fontId="10" fillId="0" borderId="15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3" fillId="0" borderId="15" xfId="0" applyFont="1" applyFill="1" applyBorder="1"/>
    <xf numFmtId="8" fontId="10" fillId="0" borderId="1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7" fontId="10" fillId="0" borderId="0" xfId="1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/>
    <xf numFmtId="7" fontId="10" fillId="0" borderId="7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7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11" fillId="0" borderId="11" xfId="0" applyFont="1" applyBorder="1" applyAlignment="1">
      <alignment horizontal="left" vertical="center"/>
    </xf>
    <xf numFmtId="0" fontId="15" fillId="0" borderId="7" xfId="0" applyFont="1" applyBorder="1" applyAlignment="1"/>
    <xf numFmtId="0" fontId="15" fillId="0" borderId="11" xfId="0" applyFont="1" applyBorder="1"/>
    <xf numFmtId="0" fontId="14" fillId="0" borderId="7" xfId="0" applyFont="1" applyBorder="1" applyAlignment="1"/>
    <xf numFmtId="44" fontId="16" fillId="0" borderId="0" xfId="1" applyFont="1"/>
    <xf numFmtId="8" fontId="15" fillId="0" borderId="11" xfId="0" applyNumberFormat="1" applyFont="1" applyBorder="1"/>
    <xf numFmtId="44" fontId="2" fillId="0" borderId="0" xfId="0" applyNumberFormat="1" applyFont="1"/>
    <xf numFmtId="8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zoomScale="80" zoomScaleNormal="80" workbookViewId="0"/>
  </sheetViews>
  <sheetFormatPr defaultRowHeight="15" x14ac:dyDescent="0.2"/>
  <cols>
    <col min="1" max="1" width="57.42578125" customWidth="1"/>
    <col min="2" max="2" width="28.42578125" style="1" bestFit="1" customWidth="1"/>
    <col min="3" max="3" width="18.140625" customWidth="1"/>
    <col min="4" max="4" width="19.7109375" customWidth="1"/>
    <col min="5" max="5" width="19.42578125" customWidth="1"/>
    <col min="6" max="6" width="19" customWidth="1"/>
    <col min="7" max="7" width="19.42578125" customWidth="1"/>
    <col min="8" max="8" width="19.7109375" customWidth="1"/>
    <col min="9" max="9" width="17.28515625" customWidth="1"/>
    <col min="10" max="11" width="19.42578125" customWidth="1"/>
    <col min="12" max="12" width="18.140625" customWidth="1"/>
    <col min="13" max="13" width="16.85546875" customWidth="1"/>
    <col min="14" max="14" width="15.7109375" customWidth="1"/>
    <col min="15" max="15" width="12.7109375" customWidth="1"/>
  </cols>
  <sheetData>
    <row r="1" spans="1:13" s="1" customFormat="1" ht="20.100000000000001" customHeight="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1" customFormat="1" ht="20.100000000000001" customHeight="1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s="1" customFormat="1" ht="20.100000000000001" customHeight="1" x14ac:dyDescent="0.25">
      <c r="C3" s="11"/>
      <c r="D3" s="12"/>
      <c r="E3" s="12"/>
      <c r="F3" s="12"/>
      <c r="G3" s="12"/>
      <c r="H3" s="12"/>
      <c r="I3" s="12"/>
    </row>
    <row r="4" spans="1:13" s="2" customFormat="1" ht="20.100000000000001" customHeight="1" x14ac:dyDescent="0.25">
      <c r="A4" s="67" t="s">
        <v>23</v>
      </c>
      <c r="B4" s="26" t="s">
        <v>14</v>
      </c>
      <c r="C4" s="28" t="s">
        <v>5</v>
      </c>
      <c r="D4" s="23" t="s">
        <v>0</v>
      </c>
      <c r="E4" s="23" t="s">
        <v>13</v>
      </c>
      <c r="F4" s="23" t="s">
        <v>27</v>
      </c>
      <c r="G4" s="29" t="s">
        <v>1</v>
      </c>
      <c r="H4" s="28" t="s">
        <v>5</v>
      </c>
      <c r="I4" s="29" t="s">
        <v>0</v>
      </c>
      <c r="J4" s="5"/>
      <c r="K4" s="5"/>
    </row>
    <row r="5" spans="1:13" s="2" customFormat="1" ht="20.100000000000001" customHeight="1" x14ac:dyDescent="0.25">
      <c r="A5" s="68" t="s">
        <v>24</v>
      </c>
      <c r="B5" s="27" t="s">
        <v>15</v>
      </c>
      <c r="C5" s="30" t="s">
        <v>17</v>
      </c>
      <c r="D5" s="14" t="s">
        <v>17</v>
      </c>
      <c r="E5" s="14" t="s">
        <v>17</v>
      </c>
      <c r="F5" s="14" t="s">
        <v>17</v>
      </c>
      <c r="G5" s="31" t="s">
        <v>17</v>
      </c>
      <c r="H5" s="30" t="s">
        <v>28</v>
      </c>
      <c r="I5" s="31" t="s">
        <v>28</v>
      </c>
      <c r="J5" s="5"/>
      <c r="K5" s="5"/>
    </row>
    <row r="6" spans="1:13" s="2" customFormat="1" ht="20.100000000000001" customHeight="1" x14ac:dyDescent="0.25">
      <c r="A6" s="69" t="s">
        <v>25</v>
      </c>
      <c r="B6" s="15" t="s">
        <v>16</v>
      </c>
      <c r="C6" s="30" t="s">
        <v>19</v>
      </c>
      <c r="D6" s="14" t="s">
        <v>19</v>
      </c>
      <c r="E6" s="14" t="s">
        <v>19</v>
      </c>
      <c r="F6" s="14" t="s">
        <v>19</v>
      </c>
      <c r="G6" s="31" t="s">
        <v>19</v>
      </c>
      <c r="H6" s="30" t="s">
        <v>29</v>
      </c>
      <c r="I6" s="31" t="s">
        <v>29</v>
      </c>
      <c r="J6" s="5"/>
      <c r="K6" s="5"/>
    </row>
    <row r="7" spans="1:13" s="2" customFormat="1" ht="20.100000000000001" customHeight="1" x14ac:dyDescent="0.25">
      <c r="A7" s="69" t="s">
        <v>26</v>
      </c>
      <c r="B7" s="15" t="s">
        <v>3</v>
      </c>
      <c r="C7" s="32">
        <v>1460</v>
      </c>
      <c r="D7" s="18">
        <v>170</v>
      </c>
      <c r="E7" s="18">
        <v>125</v>
      </c>
      <c r="F7" s="18">
        <v>120</v>
      </c>
      <c r="G7" s="31">
        <v>30</v>
      </c>
      <c r="H7" s="30">
        <v>325</v>
      </c>
      <c r="I7" s="31">
        <v>50</v>
      </c>
      <c r="J7" s="5"/>
      <c r="K7" s="5"/>
    </row>
    <row r="8" spans="1:13" s="1" customFormat="1" ht="20.100000000000001" customHeight="1" x14ac:dyDescent="0.25">
      <c r="A8" s="70" t="s">
        <v>21</v>
      </c>
      <c r="B8" s="15" t="s">
        <v>2</v>
      </c>
      <c r="C8" s="33">
        <v>10</v>
      </c>
      <c r="D8" s="19">
        <v>10</v>
      </c>
      <c r="E8" s="19">
        <v>10</v>
      </c>
      <c r="F8" s="19">
        <v>5</v>
      </c>
      <c r="G8" s="34">
        <v>8</v>
      </c>
      <c r="H8" s="33">
        <v>35</v>
      </c>
      <c r="I8" s="35">
        <v>35</v>
      </c>
      <c r="J8" s="6"/>
      <c r="K8" s="6"/>
    </row>
    <row r="9" spans="1:13" s="1" customFormat="1" ht="20.100000000000001" customHeight="1" x14ac:dyDescent="0.25">
      <c r="A9" s="76">
        <f>SUM(C9:I9)</f>
        <v>31515</v>
      </c>
      <c r="B9" s="15" t="s">
        <v>30</v>
      </c>
      <c r="C9" s="33">
        <f>C7*C8</f>
        <v>14600</v>
      </c>
      <c r="D9" s="19">
        <f t="shared" ref="D9:I9" si="0">D7*D8</f>
        <v>1700</v>
      </c>
      <c r="E9" s="19">
        <f t="shared" si="0"/>
        <v>1250</v>
      </c>
      <c r="F9" s="19">
        <f t="shared" si="0"/>
        <v>600</v>
      </c>
      <c r="G9" s="35">
        <f t="shared" si="0"/>
        <v>240</v>
      </c>
      <c r="H9" s="33">
        <f t="shared" si="0"/>
        <v>11375</v>
      </c>
      <c r="I9" s="35">
        <f t="shared" si="0"/>
        <v>1750</v>
      </c>
      <c r="J9" s="6"/>
      <c r="K9" s="6"/>
    </row>
    <row r="10" spans="1:13" s="3" customFormat="1" ht="20.100000000000001" customHeight="1" x14ac:dyDescent="0.25">
      <c r="A10" s="71" t="s">
        <v>22</v>
      </c>
      <c r="B10" s="43" t="s">
        <v>4</v>
      </c>
      <c r="C10" s="44" t="s">
        <v>37</v>
      </c>
      <c r="D10" s="43" t="s">
        <v>37</v>
      </c>
      <c r="E10" s="43" t="s">
        <v>37</v>
      </c>
      <c r="F10" s="43" t="s">
        <v>37</v>
      </c>
      <c r="G10" s="45" t="s">
        <v>37</v>
      </c>
      <c r="H10" s="44" t="s">
        <v>38</v>
      </c>
      <c r="I10" s="45" t="s">
        <v>38</v>
      </c>
      <c r="K10" s="8"/>
      <c r="L10" s="8"/>
      <c r="M10" s="8"/>
    </row>
    <row r="11" spans="1:13" s="4" customFormat="1" ht="20.100000000000001" customHeight="1" x14ac:dyDescent="0.3">
      <c r="A11" s="72" t="s">
        <v>55</v>
      </c>
      <c r="B11" s="17">
        <f>SUM(C11*C$7,D11*D$7, E11*E$7,F11*F$7, G11*G$7, H11*H$7, I11*I$7)</f>
        <v>31515.3</v>
      </c>
      <c r="C11" s="36">
        <v>10</v>
      </c>
      <c r="D11" s="37">
        <v>10</v>
      </c>
      <c r="E11" s="37">
        <v>10</v>
      </c>
      <c r="F11" s="37">
        <v>5</v>
      </c>
      <c r="G11" s="38">
        <v>8.01</v>
      </c>
      <c r="H11" s="36">
        <v>35</v>
      </c>
      <c r="I11" s="38">
        <v>35</v>
      </c>
      <c r="J11" s="7"/>
      <c r="K11" s="7"/>
      <c r="L11" s="7"/>
      <c r="M11" s="7"/>
    </row>
    <row r="12" spans="1:13" s="4" customFormat="1" ht="20.100000000000001" customHeight="1" x14ac:dyDescent="0.3">
      <c r="A12" s="72"/>
      <c r="B12" s="17">
        <f t="shared" ref="B12:B14" si="1">SUM(C12*C$7,D12*D$7, E12*E$7,F12*F$7, G12*G$7, H12*H$7, I12*I$7)</f>
        <v>0</v>
      </c>
      <c r="C12" s="36"/>
      <c r="D12" s="37"/>
      <c r="E12" s="37"/>
      <c r="F12" s="37"/>
      <c r="G12" s="38"/>
      <c r="H12" s="36"/>
      <c r="I12" s="38"/>
      <c r="J12" s="7"/>
      <c r="K12" s="7"/>
      <c r="L12" s="7"/>
      <c r="M12" s="7"/>
    </row>
    <row r="13" spans="1:13" s="4" customFormat="1" ht="20.100000000000001" customHeight="1" x14ac:dyDescent="0.3">
      <c r="A13" s="72"/>
      <c r="B13" s="17">
        <f t="shared" si="1"/>
        <v>0</v>
      </c>
      <c r="C13" s="36"/>
      <c r="D13" s="37"/>
      <c r="E13" s="37"/>
      <c r="F13" s="37"/>
      <c r="G13" s="38"/>
      <c r="H13" s="36"/>
      <c r="I13" s="38"/>
      <c r="J13" s="7"/>
      <c r="K13" s="7"/>
      <c r="L13" s="7"/>
      <c r="M13" s="7"/>
    </row>
    <row r="14" spans="1:13" s="1" customFormat="1" ht="20.100000000000001" customHeight="1" x14ac:dyDescent="0.25">
      <c r="A14" s="73"/>
      <c r="B14" s="24">
        <f t="shared" si="1"/>
        <v>0</v>
      </c>
      <c r="C14" s="39"/>
      <c r="D14" s="25"/>
      <c r="E14" s="25"/>
      <c r="F14" s="25"/>
      <c r="G14" s="40"/>
      <c r="H14" s="41"/>
      <c r="I14" s="42"/>
    </row>
    <row r="15" spans="1:13" s="1" customFormat="1" ht="20.100000000000001" customHeight="1" x14ac:dyDescent="0.25">
      <c r="C15" s="9"/>
      <c r="D15" s="10"/>
      <c r="E15" s="10"/>
      <c r="F15" s="10"/>
      <c r="G15" s="10"/>
      <c r="H15" s="10"/>
    </row>
    <row r="16" spans="1:13" s="1" customFormat="1" ht="20.100000000000001" customHeight="1" x14ac:dyDescent="0.25">
      <c r="A16" s="67" t="s">
        <v>33</v>
      </c>
      <c r="B16" s="26" t="s">
        <v>14</v>
      </c>
      <c r="C16" s="51" t="s">
        <v>1</v>
      </c>
      <c r="D16" s="51" t="s">
        <v>1</v>
      </c>
      <c r="E16" s="23" t="s">
        <v>36</v>
      </c>
      <c r="F16" s="23" t="s">
        <v>10</v>
      </c>
      <c r="G16" s="23" t="s">
        <v>12</v>
      </c>
      <c r="H16" s="23" t="s">
        <v>9</v>
      </c>
      <c r="I16" s="29" t="s">
        <v>11</v>
      </c>
    </row>
    <row r="17" spans="1:9" s="1" customFormat="1" ht="20.100000000000001" customHeight="1" x14ac:dyDescent="0.25">
      <c r="A17" s="68" t="s">
        <v>34</v>
      </c>
      <c r="B17" s="27" t="s">
        <v>15</v>
      </c>
      <c r="C17" s="46" t="s">
        <v>17</v>
      </c>
      <c r="D17" s="46" t="s">
        <v>28</v>
      </c>
      <c r="E17" s="13" t="s">
        <v>18</v>
      </c>
      <c r="F17" s="13" t="s">
        <v>18</v>
      </c>
      <c r="G17" s="13" t="s">
        <v>18</v>
      </c>
      <c r="H17" s="13" t="s">
        <v>18</v>
      </c>
      <c r="I17" s="31" t="s">
        <v>18</v>
      </c>
    </row>
    <row r="18" spans="1:9" s="1" customFormat="1" ht="20.100000000000001" customHeight="1" x14ac:dyDescent="0.25">
      <c r="A18" s="69" t="s">
        <v>35</v>
      </c>
      <c r="B18" s="15" t="s">
        <v>16</v>
      </c>
      <c r="C18" s="46" t="s">
        <v>19</v>
      </c>
      <c r="D18" s="46" t="s">
        <v>29</v>
      </c>
      <c r="E18" s="14" t="s">
        <v>20</v>
      </c>
      <c r="F18" s="14" t="s">
        <v>20</v>
      </c>
      <c r="G18" s="13" t="s">
        <v>20</v>
      </c>
      <c r="H18" s="13" t="s">
        <v>20</v>
      </c>
      <c r="I18" s="31" t="s">
        <v>20</v>
      </c>
    </row>
    <row r="19" spans="1:9" s="1" customFormat="1" ht="20.100000000000001" customHeight="1" x14ac:dyDescent="0.25">
      <c r="A19" s="69">
        <v>100</v>
      </c>
      <c r="B19" s="15" t="s">
        <v>3</v>
      </c>
      <c r="C19" s="47">
        <v>300</v>
      </c>
      <c r="D19" s="47">
        <v>30</v>
      </c>
      <c r="E19" s="18">
        <v>200</v>
      </c>
      <c r="F19" s="18">
        <v>5</v>
      </c>
      <c r="G19" s="13">
        <v>6</v>
      </c>
      <c r="H19" s="13">
        <v>18</v>
      </c>
      <c r="I19" s="31">
        <v>3</v>
      </c>
    </row>
    <row r="20" spans="1:9" s="1" customFormat="1" ht="20.100000000000001" customHeight="1" x14ac:dyDescent="0.25">
      <c r="A20" s="70" t="s">
        <v>21</v>
      </c>
      <c r="B20" s="15" t="s">
        <v>2</v>
      </c>
      <c r="C20" s="48">
        <v>5</v>
      </c>
      <c r="D20" s="48">
        <v>35</v>
      </c>
      <c r="E20" s="19">
        <v>450</v>
      </c>
      <c r="F20" s="19">
        <v>300</v>
      </c>
      <c r="G20" s="20">
        <v>180</v>
      </c>
      <c r="H20" s="21">
        <v>180</v>
      </c>
      <c r="I20" s="35">
        <v>300</v>
      </c>
    </row>
    <row r="21" spans="1:9" s="1" customFormat="1" ht="20.100000000000001" customHeight="1" x14ac:dyDescent="0.25">
      <c r="A21" s="76">
        <f>SUM(C21:I21)</f>
        <v>99270</v>
      </c>
      <c r="B21" s="15" t="s">
        <v>30</v>
      </c>
      <c r="C21" s="54">
        <f>C19*C20</f>
        <v>1500</v>
      </c>
      <c r="D21" s="48">
        <f t="shared" ref="D21" si="2">D19*D20</f>
        <v>1050</v>
      </c>
      <c r="E21" s="19">
        <f t="shared" ref="E21" si="3">E19*E20</f>
        <v>90000</v>
      </c>
      <c r="F21" s="19">
        <f t="shared" ref="F21" si="4">F19*F20</f>
        <v>1500</v>
      </c>
      <c r="G21" s="19">
        <f t="shared" ref="G21" si="5">G19*G20</f>
        <v>1080</v>
      </c>
      <c r="H21" s="19">
        <f t="shared" ref="H21:I21" si="6">H19*H20</f>
        <v>3240</v>
      </c>
      <c r="I21" s="57">
        <f t="shared" si="6"/>
        <v>900</v>
      </c>
    </row>
    <row r="22" spans="1:9" s="1" customFormat="1" ht="20.100000000000001" customHeight="1" x14ac:dyDescent="0.2">
      <c r="A22" s="71" t="s">
        <v>22</v>
      </c>
      <c r="B22" s="43" t="s">
        <v>4</v>
      </c>
      <c r="C22" s="49" t="s">
        <v>37</v>
      </c>
      <c r="D22" s="52" t="s">
        <v>38</v>
      </c>
      <c r="E22" s="43" t="s">
        <v>39</v>
      </c>
      <c r="F22" s="43" t="s">
        <v>39</v>
      </c>
      <c r="G22" s="43" t="s">
        <v>39</v>
      </c>
      <c r="H22" s="43" t="s">
        <v>39</v>
      </c>
      <c r="I22" s="45" t="s">
        <v>39</v>
      </c>
    </row>
    <row r="23" spans="1:9" s="1" customFormat="1" ht="20.100000000000001" customHeight="1" x14ac:dyDescent="0.25">
      <c r="A23" s="74" t="s">
        <v>52</v>
      </c>
      <c r="B23" s="75">
        <f>SUM(C23*C$19,D23*D$19, E23*E$19,F23*F$19, G23*G$19, H23*H$19, I23*I$19)</f>
        <v>154174</v>
      </c>
      <c r="C23" s="55">
        <v>7.58</v>
      </c>
      <c r="D23" s="50">
        <v>60</v>
      </c>
      <c r="E23" s="16">
        <v>690</v>
      </c>
      <c r="F23" s="16">
        <v>500</v>
      </c>
      <c r="G23" s="16">
        <v>300</v>
      </c>
      <c r="H23" s="16">
        <v>350</v>
      </c>
      <c r="I23" s="38">
        <v>500</v>
      </c>
    </row>
    <row r="24" spans="1:9" s="1" customFormat="1" ht="20.100000000000001" customHeight="1" x14ac:dyDescent="0.25">
      <c r="A24" s="72"/>
      <c r="B24" s="17">
        <f t="shared" ref="B23:B26" si="7">SUM(C24*C$7,D24*D$7, E24*E$7,F24*F$7, G24*G$7, H24*H$7, I24*I$7)</f>
        <v>0</v>
      </c>
      <c r="C24" s="50"/>
      <c r="D24" s="50"/>
      <c r="E24" s="16"/>
      <c r="F24" s="16"/>
      <c r="G24" s="16"/>
      <c r="H24" s="16"/>
      <c r="I24" s="38"/>
    </row>
    <row r="25" spans="1:9" s="1" customFormat="1" ht="20.100000000000001" customHeight="1" x14ac:dyDescent="0.25">
      <c r="A25" s="72"/>
      <c r="B25" s="17">
        <f t="shared" si="7"/>
        <v>0</v>
      </c>
      <c r="C25" s="50"/>
      <c r="D25" s="50"/>
      <c r="E25" s="16"/>
      <c r="F25" s="16"/>
      <c r="G25" s="16"/>
      <c r="H25" s="16"/>
      <c r="I25" s="38"/>
    </row>
    <row r="26" spans="1:9" s="1" customFormat="1" ht="20.100000000000001" customHeight="1" x14ac:dyDescent="0.25">
      <c r="A26" s="73"/>
      <c r="B26" s="24">
        <f t="shared" si="7"/>
        <v>0</v>
      </c>
      <c r="C26" s="56"/>
      <c r="D26" s="53"/>
      <c r="E26" s="25"/>
      <c r="F26" s="25"/>
      <c r="G26" s="25"/>
      <c r="H26" s="25"/>
      <c r="I26" s="42"/>
    </row>
    <row r="27" spans="1:9" s="1" customFormat="1" ht="20.100000000000001" customHeight="1" x14ac:dyDescent="0.25">
      <c r="C27" s="9"/>
      <c r="D27" s="10"/>
      <c r="E27" s="10"/>
      <c r="F27" s="10"/>
      <c r="G27" s="10"/>
      <c r="H27" s="10"/>
    </row>
    <row r="28" spans="1:9" s="1" customFormat="1" ht="20.100000000000001" customHeight="1" x14ac:dyDescent="0.25">
      <c r="A28" s="67" t="s">
        <v>40</v>
      </c>
      <c r="B28" s="26" t="s">
        <v>14</v>
      </c>
      <c r="C28" s="28" t="s">
        <v>0</v>
      </c>
      <c r="D28" s="23" t="s">
        <v>27</v>
      </c>
      <c r="E28" s="23" t="s">
        <v>43</v>
      </c>
      <c r="F28" s="29" t="s">
        <v>1</v>
      </c>
      <c r="G28" s="23" t="s">
        <v>0</v>
      </c>
      <c r="H28" s="29" t="s">
        <v>43</v>
      </c>
      <c r="I28" s="30"/>
    </row>
    <row r="29" spans="1:9" s="1" customFormat="1" ht="20.100000000000001" customHeight="1" x14ac:dyDescent="0.25">
      <c r="A29" s="68" t="s">
        <v>41</v>
      </c>
      <c r="B29" s="27" t="s">
        <v>15</v>
      </c>
      <c r="C29" s="30" t="s">
        <v>17</v>
      </c>
      <c r="D29" s="14" t="s">
        <v>17</v>
      </c>
      <c r="E29" s="14" t="s">
        <v>17</v>
      </c>
      <c r="F29" s="31" t="s">
        <v>17</v>
      </c>
      <c r="G29" s="14" t="s">
        <v>28</v>
      </c>
      <c r="H29" s="31" t="s">
        <v>28</v>
      </c>
      <c r="I29" s="30"/>
    </row>
    <row r="30" spans="1:9" s="1" customFormat="1" ht="20.100000000000001" customHeight="1" x14ac:dyDescent="0.25">
      <c r="A30" s="69" t="s">
        <v>25</v>
      </c>
      <c r="B30" s="15" t="s">
        <v>16</v>
      </c>
      <c r="C30" s="30" t="s">
        <v>19</v>
      </c>
      <c r="D30" s="14" t="s">
        <v>19</v>
      </c>
      <c r="E30" s="14" t="s">
        <v>19</v>
      </c>
      <c r="F30" s="31" t="s">
        <v>19</v>
      </c>
      <c r="G30" s="14" t="s">
        <v>29</v>
      </c>
      <c r="H30" s="31" t="s">
        <v>29</v>
      </c>
      <c r="I30" s="30"/>
    </row>
    <row r="31" spans="1:9" s="1" customFormat="1" ht="20.100000000000001" customHeight="1" x14ac:dyDescent="0.25">
      <c r="A31" s="69" t="s">
        <v>42</v>
      </c>
      <c r="B31" s="15" t="s">
        <v>3</v>
      </c>
      <c r="C31" s="32">
        <v>3060</v>
      </c>
      <c r="D31" s="18">
        <v>740</v>
      </c>
      <c r="E31" s="18">
        <v>35</v>
      </c>
      <c r="F31" s="58">
        <v>12</v>
      </c>
      <c r="G31" s="14">
        <v>500</v>
      </c>
      <c r="H31" s="31">
        <v>45</v>
      </c>
      <c r="I31" s="30"/>
    </row>
    <row r="32" spans="1:9" s="1" customFormat="1" ht="20.100000000000001" customHeight="1" x14ac:dyDescent="0.25">
      <c r="A32" s="70" t="s">
        <v>21</v>
      </c>
      <c r="B32" s="15" t="s">
        <v>2</v>
      </c>
      <c r="C32" s="33">
        <v>10</v>
      </c>
      <c r="D32" s="19">
        <v>5</v>
      </c>
      <c r="E32" s="19">
        <v>10</v>
      </c>
      <c r="F32" s="35">
        <v>8</v>
      </c>
      <c r="G32" s="59">
        <v>35</v>
      </c>
      <c r="H32" s="35">
        <v>30</v>
      </c>
      <c r="I32" s="33"/>
    </row>
    <row r="33" spans="1:9" s="1" customFormat="1" ht="20.100000000000001" customHeight="1" x14ac:dyDescent="0.25">
      <c r="A33" s="76">
        <f>SUM(C33:I33)</f>
        <v>53596</v>
      </c>
      <c r="B33" s="15" t="s">
        <v>30</v>
      </c>
      <c r="C33" s="33">
        <f>C31*C32</f>
        <v>30600</v>
      </c>
      <c r="D33" s="19">
        <f t="shared" ref="D33" si="8">D31*D32</f>
        <v>3700</v>
      </c>
      <c r="E33" s="19">
        <f t="shared" ref="E33" si="9">E31*E32</f>
        <v>350</v>
      </c>
      <c r="F33" s="35">
        <f t="shared" ref="F33" si="10">F31*F32</f>
        <v>96</v>
      </c>
      <c r="G33" s="19">
        <f t="shared" ref="G33" si="11">G31*G32</f>
        <v>17500</v>
      </c>
      <c r="H33" s="35">
        <f t="shared" ref="H33" si="12">H31*H32</f>
        <v>1350</v>
      </c>
      <c r="I33" s="33"/>
    </row>
    <row r="34" spans="1:9" s="1" customFormat="1" ht="20.100000000000001" customHeight="1" x14ac:dyDescent="0.2">
      <c r="A34" s="71" t="s">
        <v>22</v>
      </c>
      <c r="B34" s="43" t="s">
        <v>4</v>
      </c>
      <c r="C34" s="44" t="s">
        <v>37</v>
      </c>
      <c r="D34" s="43" t="s">
        <v>37</v>
      </c>
      <c r="E34" s="43" t="s">
        <v>37</v>
      </c>
      <c r="F34" s="45" t="s">
        <v>37</v>
      </c>
      <c r="G34" s="43" t="s">
        <v>38</v>
      </c>
      <c r="H34" s="45" t="s">
        <v>38</v>
      </c>
      <c r="I34" s="60"/>
    </row>
    <row r="35" spans="1:9" s="1" customFormat="1" ht="20.100000000000001" customHeight="1" x14ac:dyDescent="0.25">
      <c r="A35" s="74" t="s">
        <v>54</v>
      </c>
      <c r="B35" s="75">
        <f>SUM(C35*(C31+(C$31*0.3)),D35*D$31, E35*E$31,F35*(F$31+(F31*0.3)), G35*G$31, H35*H$31, I35*I$31)</f>
        <v>62906</v>
      </c>
      <c r="C35" s="36">
        <v>10</v>
      </c>
      <c r="D35" s="37">
        <v>5</v>
      </c>
      <c r="E35" s="37">
        <v>12</v>
      </c>
      <c r="F35" s="38">
        <v>10</v>
      </c>
      <c r="G35" s="37">
        <v>35</v>
      </c>
      <c r="H35" s="38">
        <v>30</v>
      </c>
      <c r="I35" s="36"/>
    </row>
    <row r="36" spans="1:9" s="1" customFormat="1" ht="20.100000000000001" customHeight="1" x14ac:dyDescent="0.25">
      <c r="A36" s="72" t="s">
        <v>55</v>
      </c>
      <c r="B36" s="17">
        <f>SUM(C36*C$31,D36*D$31, E36*E$31,F36*F$31, G36*G$31, H36*H$31, I36*I$31)</f>
        <v>56778.399999999994</v>
      </c>
      <c r="C36" s="36">
        <v>11.04</v>
      </c>
      <c r="D36" s="37">
        <v>5</v>
      </c>
      <c r="E36" s="37">
        <v>10</v>
      </c>
      <c r="F36" s="38">
        <v>8</v>
      </c>
      <c r="G36" s="37">
        <v>35</v>
      </c>
      <c r="H36" s="38">
        <v>30</v>
      </c>
      <c r="I36" s="36"/>
    </row>
    <row r="37" spans="1:9" s="1" customFormat="1" ht="20.100000000000001" customHeight="1" x14ac:dyDescent="0.25">
      <c r="A37" s="72"/>
      <c r="B37" s="17">
        <f t="shared" ref="B36:B38" si="13">SUM(C37*C$7,D37*D$7, E37*E$7,F37*F$7, G37*G$7, H37*H$7, I37*I$7)</f>
        <v>0</v>
      </c>
      <c r="C37" s="36"/>
      <c r="D37" s="37"/>
      <c r="E37" s="37"/>
      <c r="F37" s="38"/>
      <c r="G37" s="37"/>
      <c r="H37" s="38"/>
      <c r="I37" s="36"/>
    </row>
    <row r="38" spans="1:9" s="1" customFormat="1" ht="20.100000000000001" customHeight="1" x14ac:dyDescent="0.25">
      <c r="A38" s="73"/>
      <c r="B38" s="24">
        <f t="shared" si="13"/>
        <v>0</v>
      </c>
      <c r="C38" s="39"/>
      <c r="D38" s="25"/>
      <c r="E38" s="25"/>
      <c r="F38" s="40"/>
      <c r="G38" s="25"/>
      <c r="H38" s="40"/>
      <c r="I38" s="61"/>
    </row>
    <row r="39" spans="1:9" s="1" customFormat="1" ht="20.100000000000001" customHeight="1" x14ac:dyDescent="0.25">
      <c r="C39" s="9"/>
      <c r="D39" s="10"/>
      <c r="E39" s="10"/>
      <c r="F39" s="10"/>
      <c r="G39" s="10"/>
      <c r="H39" s="10"/>
    </row>
    <row r="40" spans="1:9" s="1" customFormat="1" ht="20.100000000000001" customHeight="1" x14ac:dyDescent="0.25">
      <c r="A40" s="67" t="s">
        <v>44</v>
      </c>
      <c r="B40" s="26" t="s">
        <v>14</v>
      </c>
      <c r="C40" s="28" t="s">
        <v>1</v>
      </c>
      <c r="D40" s="23" t="s">
        <v>6</v>
      </c>
      <c r="E40" s="29" t="s">
        <v>0</v>
      </c>
      <c r="F40" s="23" t="s">
        <v>1</v>
      </c>
      <c r="G40" s="30"/>
      <c r="H40" s="14"/>
      <c r="I40" s="14"/>
    </row>
    <row r="41" spans="1:9" s="1" customFormat="1" ht="20.100000000000001" customHeight="1" x14ac:dyDescent="0.25">
      <c r="A41" s="68" t="s">
        <v>45</v>
      </c>
      <c r="B41" s="27" t="s">
        <v>15</v>
      </c>
      <c r="C41" s="30" t="s">
        <v>48</v>
      </c>
      <c r="D41" s="14" t="s">
        <v>17</v>
      </c>
      <c r="E41" s="31" t="s">
        <v>48</v>
      </c>
      <c r="F41" s="14" t="s">
        <v>18</v>
      </c>
      <c r="G41" s="30"/>
      <c r="H41" s="14"/>
      <c r="I41" s="14"/>
    </row>
    <row r="42" spans="1:9" s="1" customFormat="1" ht="20.100000000000001" customHeight="1" x14ac:dyDescent="0.25">
      <c r="A42" s="69" t="s">
        <v>46</v>
      </c>
      <c r="B42" s="15" t="s">
        <v>16</v>
      </c>
      <c r="C42" s="30" t="s">
        <v>19</v>
      </c>
      <c r="D42" s="14" t="s">
        <v>19</v>
      </c>
      <c r="E42" s="31" t="s">
        <v>19</v>
      </c>
      <c r="F42" s="14" t="s">
        <v>20</v>
      </c>
      <c r="G42" s="30"/>
      <c r="H42" s="14"/>
      <c r="I42" s="14"/>
    </row>
    <row r="43" spans="1:9" s="1" customFormat="1" ht="20.100000000000001" customHeight="1" x14ac:dyDescent="0.25">
      <c r="A43" s="69" t="s">
        <v>47</v>
      </c>
      <c r="B43" s="15" t="s">
        <v>3</v>
      </c>
      <c r="C43" s="32">
        <v>2125</v>
      </c>
      <c r="D43" s="18">
        <v>50</v>
      </c>
      <c r="E43" s="58">
        <v>25</v>
      </c>
      <c r="F43" s="18">
        <v>10</v>
      </c>
      <c r="G43" s="30"/>
      <c r="H43" s="14"/>
      <c r="I43" s="14"/>
    </row>
    <row r="44" spans="1:9" s="1" customFormat="1" ht="20.100000000000001" customHeight="1" x14ac:dyDescent="0.25">
      <c r="A44" s="70" t="s">
        <v>21</v>
      </c>
      <c r="B44" s="15" t="s">
        <v>2</v>
      </c>
      <c r="C44" s="33">
        <v>6.5</v>
      </c>
      <c r="D44" s="19">
        <v>2.5</v>
      </c>
      <c r="E44" s="35">
        <v>8</v>
      </c>
      <c r="F44" s="19">
        <v>180</v>
      </c>
      <c r="G44" s="62"/>
      <c r="H44" s="19"/>
      <c r="I44" s="19"/>
    </row>
    <row r="45" spans="1:9" s="1" customFormat="1" ht="20.100000000000001" customHeight="1" x14ac:dyDescent="0.25">
      <c r="A45" s="76">
        <f>SUM(C45:I45)</f>
        <v>15937.5</v>
      </c>
      <c r="B45" s="15" t="s">
        <v>30</v>
      </c>
      <c r="C45" s="33">
        <f>C43*C44</f>
        <v>13812.5</v>
      </c>
      <c r="D45" s="19">
        <f t="shared" ref="D45" si="14">D43*D44</f>
        <v>125</v>
      </c>
      <c r="E45" s="35">
        <f t="shared" ref="E45" si="15">E43*E44</f>
        <v>200</v>
      </c>
      <c r="F45" s="19">
        <f t="shared" ref="F45" si="16">F43*F44</f>
        <v>1800</v>
      </c>
      <c r="G45" s="33"/>
      <c r="H45" s="19"/>
      <c r="I45" s="19"/>
    </row>
    <row r="46" spans="1:9" s="1" customFormat="1" ht="20.100000000000001" customHeight="1" x14ac:dyDescent="0.2">
      <c r="A46" s="71" t="s">
        <v>22</v>
      </c>
      <c r="B46" s="43" t="s">
        <v>4</v>
      </c>
      <c r="C46" s="44" t="s">
        <v>37</v>
      </c>
      <c r="D46" s="43" t="s">
        <v>37</v>
      </c>
      <c r="E46" s="45" t="s">
        <v>37</v>
      </c>
      <c r="F46" s="43" t="s">
        <v>39</v>
      </c>
      <c r="G46" s="60"/>
      <c r="H46" s="63"/>
      <c r="I46" s="63"/>
    </row>
    <row r="47" spans="1:9" s="1" customFormat="1" ht="20.100000000000001" customHeight="1" x14ac:dyDescent="0.25">
      <c r="A47" s="74" t="s">
        <v>53</v>
      </c>
      <c r="B47" s="75">
        <f>SUM(C47*C$43,D47*D$43, E47*E$43,F47*F$43, G47*G$7, H47*H$7, I47*I$7)</f>
        <v>15942.5</v>
      </c>
      <c r="C47" s="36">
        <v>6.5</v>
      </c>
      <c r="D47" s="37">
        <v>2.6</v>
      </c>
      <c r="E47" s="38">
        <v>8</v>
      </c>
      <c r="F47" s="37">
        <v>180</v>
      </c>
      <c r="G47" s="36"/>
      <c r="H47" s="37"/>
      <c r="I47" s="37"/>
    </row>
    <row r="48" spans="1:9" s="1" customFormat="1" ht="20.100000000000001" customHeight="1" x14ac:dyDescent="0.25">
      <c r="A48" s="72"/>
      <c r="B48" s="17">
        <f t="shared" ref="B48:B50" si="17">SUM(C48*C$7,D48*D$7, E48*E$7,F48*F$7, G48*G$7, H48*H$7, I48*I$7)</f>
        <v>0</v>
      </c>
      <c r="C48" s="36"/>
      <c r="D48" s="37"/>
      <c r="E48" s="38"/>
      <c r="F48" s="37"/>
      <c r="G48" s="36"/>
      <c r="H48" s="37"/>
      <c r="I48" s="37"/>
    </row>
    <row r="49" spans="1:9" s="1" customFormat="1" ht="20.100000000000001" customHeight="1" x14ac:dyDescent="0.25">
      <c r="A49" s="72"/>
      <c r="B49" s="17">
        <f t="shared" si="17"/>
        <v>0</v>
      </c>
      <c r="C49" s="36"/>
      <c r="D49" s="37"/>
      <c r="E49" s="38"/>
      <c r="F49" s="37"/>
      <c r="G49" s="36"/>
      <c r="H49" s="37"/>
      <c r="I49" s="37"/>
    </row>
    <row r="50" spans="1:9" s="1" customFormat="1" ht="20.100000000000001" customHeight="1" x14ac:dyDescent="0.25">
      <c r="A50" s="73"/>
      <c r="B50" s="24">
        <f t="shared" si="17"/>
        <v>0</v>
      </c>
      <c r="C50" s="39"/>
      <c r="D50" s="25"/>
      <c r="E50" s="40"/>
      <c r="F50" s="25"/>
      <c r="G50" s="64"/>
      <c r="H50" s="65"/>
      <c r="I50" s="66"/>
    </row>
    <row r="51" spans="1:9" s="1" customFormat="1" ht="20.100000000000001" customHeight="1" x14ac:dyDescent="0.25">
      <c r="C51" s="9"/>
      <c r="D51" s="10"/>
      <c r="E51" s="10"/>
      <c r="F51" s="10"/>
      <c r="G51" s="10"/>
      <c r="H51" s="10"/>
    </row>
    <row r="52" spans="1:9" s="1" customFormat="1" ht="20.100000000000001" customHeight="1" x14ac:dyDescent="0.25">
      <c r="A52" s="67" t="s">
        <v>49</v>
      </c>
      <c r="B52" s="26" t="s">
        <v>14</v>
      </c>
      <c r="C52" s="28" t="s">
        <v>1</v>
      </c>
      <c r="D52" s="23" t="s">
        <v>0</v>
      </c>
      <c r="E52" s="29" t="s">
        <v>9</v>
      </c>
      <c r="F52" s="23" t="s">
        <v>7</v>
      </c>
      <c r="G52" s="23" t="s">
        <v>8</v>
      </c>
      <c r="H52" s="29" t="s">
        <v>1</v>
      </c>
      <c r="I52" s="30"/>
    </row>
    <row r="53" spans="1:9" s="1" customFormat="1" ht="20.100000000000001" customHeight="1" x14ac:dyDescent="0.25">
      <c r="A53" s="68" t="s">
        <v>50</v>
      </c>
      <c r="B53" s="27" t="s">
        <v>15</v>
      </c>
      <c r="C53" s="30" t="s">
        <v>48</v>
      </c>
      <c r="D53" s="14" t="s">
        <v>48</v>
      </c>
      <c r="E53" s="31" t="s">
        <v>48</v>
      </c>
      <c r="F53" s="14" t="s">
        <v>18</v>
      </c>
      <c r="G53" s="14" t="s">
        <v>18</v>
      </c>
      <c r="H53" s="31" t="s">
        <v>18</v>
      </c>
      <c r="I53" s="30"/>
    </row>
    <row r="54" spans="1:9" s="1" customFormat="1" ht="20.100000000000001" customHeight="1" x14ac:dyDescent="0.25">
      <c r="A54" s="69" t="s">
        <v>51</v>
      </c>
      <c r="B54" s="15" t="s">
        <v>16</v>
      </c>
      <c r="C54" s="30" t="s">
        <v>19</v>
      </c>
      <c r="D54" s="14" t="s">
        <v>19</v>
      </c>
      <c r="E54" s="31" t="s">
        <v>19</v>
      </c>
      <c r="F54" s="14" t="s">
        <v>20</v>
      </c>
      <c r="G54" s="14" t="s">
        <v>20</v>
      </c>
      <c r="H54" s="31" t="s">
        <v>20</v>
      </c>
      <c r="I54" s="30"/>
    </row>
    <row r="55" spans="1:9" s="1" customFormat="1" ht="20.100000000000001" customHeight="1" x14ac:dyDescent="0.25">
      <c r="A55" s="69" t="s">
        <v>26</v>
      </c>
      <c r="B55" s="15" t="s">
        <v>3</v>
      </c>
      <c r="C55" s="32">
        <v>2640</v>
      </c>
      <c r="D55" s="18">
        <v>20</v>
      </c>
      <c r="E55" s="58">
        <v>20</v>
      </c>
      <c r="F55" s="18">
        <v>90</v>
      </c>
      <c r="G55" s="14">
        <v>3</v>
      </c>
      <c r="H55" s="31">
        <v>7</v>
      </c>
      <c r="I55" s="30"/>
    </row>
    <row r="56" spans="1:9" s="1" customFormat="1" ht="20.100000000000001" customHeight="1" x14ac:dyDescent="0.25">
      <c r="A56" s="70" t="s">
        <v>21</v>
      </c>
      <c r="B56" s="15" t="s">
        <v>2</v>
      </c>
      <c r="C56" s="33">
        <v>7</v>
      </c>
      <c r="D56" s="19">
        <v>8</v>
      </c>
      <c r="E56" s="35">
        <v>3</v>
      </c>
      <c r="F56" s="19">
        <v>150</v>
      </c>
      <c r="G56" s="59">
        <v>225</v>
      </c>
      <c r="H56" s="35">
        <v>150</v>
      </c>
      <c r="I56" s="33"/>
    </row>
    <row r="57" spans="1:9" s="1" customFormat="1" ht="20.100000000000001" customHeight="1" x14ac:dyDescent="0.25">
      <c r="A57" s="76">
        <f>SUM(C57:I57)</f>
        <v>33925</v>
      </c>
      <c r="B57" s="15" t="s">
        <v>30</v>
      </c>
      <c r="C57" s="33">
        <f>C55*C56</f>
        <v>18480</v>
      </c>
      <c r="D57" s="19">
        <f t="shared" ref="D57" si="18">D55*D56</f>
        <v>160</v>
      </c>
      <c r="E57" s="35">
        <f t="shared" ref="E57" si="19">E55*E56</f>
        <v>60</v>
      </c>
      <c r="F57" s="19">
        <f t="shared" ref="F57" si="20">F55*F56</f>
        <v>13500</v>
      </c>
      <c r="G57" s="19">
        <f t="shared" ref="G57" si="21">G55*G56</f>
        <v>675</v>
      </c>
      <c r="H57" s="35">
        <f t="shared" ref="H57" si="22">H55*H56</f>
        <v>1050</v>
      </c>
      <c r="I57" s="33"/>
    </row>
    <row r="58" spans="1:9" s="1" customFormat="1" ht="20.100000000000001" customHeight="1" x14ac:dyDescent="0.2">
      <c r="A58" s="71" t="s">
        <v>22</v>
      </c>
      <c r="B58" s="43" t="s">
        <v>4</v>
      </c>
      <c r="C58" s="44" t="s">
        <v>37</v>
      </c>
      <c r="D58" s="43" t="s">
        <v>37</v>
      </c>
      <c r="E58" s="45" t="s">
        <v>37</v>
      </c>
      <c r="F58" s="43" t="s">
        <v>39</v>
      </c>
      <c r="G58" s="43" t="s">
        <v>39</v>
      </c>
      <c r="H58" s="45" t="s">
        <v>39</v>
      </c>
      <c r="I58" s="60"/>
    </row>
    <row r="59" spans="1:9" s="1" customFormat="1" ht="20.100000000000001" customHeight="1" x14ac:dyDescent="0.25">
      <c r="A59" s="74" t="s">
        <v>56</v>
      </c>
      <c r="B59" s="75">
        <f>SUM(C59*C$7,D59*D$7, E59*E$7,F59*F$7, G59*G$7, H59*H$7, I59*I$7)</f>
        <v>0</v>
      </c>
      <c r="C59" s="36"/>
      <c r="D59" s="37"/>
      <c r="E59" s="38"/>
      <c r="F59" s="37"/>
      <c r="G59" s="37"/>
      <c r="H59" s="38"/>
      <c r="I59" s="36"/>
    </row>
    <row r="60" spans="1:9" s="1" customFormat="1" ht="20.100000000000001" customHeight="1" x14ac:dyDescent="0.25">
      <c r="A60" s="72"/>
      <c r="B60" s="17">
        <f t="shared" ref="B60:B62" si="23">SUM(C60*C$7,D60*D$7, E60*E$7,F60*F$7, G60*G$7, H60*H$7, I60*I$7)</f>
        <v>0</v>
      </c>
      <c r="C60" s="36"/>
      <c r="D60" s="37"/>
      <c r="E60" s="38"/>
      <c r="F60" s="37"/>
      <c r="G60" s="37"/>
      <c r="H60" s="38"/>
      <c r="I60" s="36"/>
    </row>
    <row r="61" spans="1:9" s="1" customFormat="1" ht="20.100000000000001" customHeight="1" x14ac:dyDescent="0.25">
      <c r="A61" s="72"/>
      <c r="B61" s="17">
        <f t="shared" si="23"/>
        <v>0</v>
      </c>
      <c r="C61" s="36"/>
      <c r="D61" s="37"/>
      <c r="E61" s="38"/>
      <c r="F61" s="37"/>
      <c r="G61" s="37"/>
      <c r="H61" s="38"/>
      <c r="I61" s="36"/>
    </row>
    <row r="62" spans="1:9" s="1" customFormat="1" ht="20.100000000000001" customHeight="1" x14ac:dyDescent="0.25">
      <c r="A62" s="73"/>
      <c r="B62" s="24">
        <f t="shared" si="23"/>
        <v>0</v>
      </c>
      <c r="C62" s="39"/>
      <c r="D62" s="25"/>
      <c r="E62" s="40"/>
      <c r="F62" s="25"/>
      <c r="G62" s="25"/>
      <c r="H62" s="40"/>
      <c r="I62" s="61"/>
    </row>
    <row r="64" spans="1:9" x14ac:dyDescent="0.2">
      <c r="A64" s="78"/>
      <c r="B64" s="77"/>
    </row>
  </sheetData>
  <phoneticPr fontId="4" type="noConversion"/>
  <pageMargins left="0.5" right="0.5" top="0.5" bottom="0.5" header="0.25" footer="0.25"/>
  <pageSetup scale="4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schwaj</dc:creator>
  <cp:lastModifiedBy>Burns, Kevin J - BCPL</cp:lastModifiedBy>
  <cp:lastPrinted>2021-07-02T16:03:23Z</cp:lastPrinted>
  <dcterms:created xsi:type="dcterms:W3CDTF">2009-11-12T14:01:48Z</dcterms:created>
  <dcterms:modified xsi:type="dcterms:W3CDTF">2021-07-02T16:06:16Z</dcterms:modified>
</cp:coreProperties>
</file>